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0" yWindow="840" windowWidth="14775" windowHeight="8355"/>
  </bookViews>
  <sheets>
    <sheet name="SUMMARY" sheetId="1" r:id="rId1"/>
  </sheets>
  <calcPr calcId="152511"/>
</workbook>
</file>

<file path=xl/calcChain.xml><?xml version="1.0" encoding="utf-8"?>
<calcChain xmlns="http://schemas.openxmlformats.org/spreadsheetml/2006/main">
  <c r="L29" i="1" l="1"/>
  <c r="K29" i="1"/>
  <c r="M29" i="1" s="1"/>
  <c r="I29" i="1"/>
  <c r="H29" i="1"/>
  <c r="F29" i="1"/>
  <c r="E29" i="1"/>
  <c r="G29" i="1" s="1"/>
  <c r="C29" i="1"/>
  <c r="D29" i="1" s="1"/>
  <c r="B29" i="1"/>
  <c r="O28" i="1"/>
  <c r="N28" i="1"/>
  <c r="P28" i="1" s="1"/>
  <c r="M28" i="1"/>
  <c r="J28" i="1"/>
  <c r="G28" i="1"/>
  <c r="O27" i="1"/>
  <c r="N27" i="1"/>
  <c r="M27" i="1"/>
  <c r="J27" i="1"/>
  <c r="G27" i="1"/>
  <c r="D27" i="1"/>
  <c r="O26" i="1"/>
  <c r="N26" i="1"/>
  <c r="P26" i="1" s="1"/>
  <c r="M26" i="1"/>
  <c r="O25" i="1"/>
  <c r="N25" i="1"/>
  <c r="P25" i="1" s="1"/>
  <c r="J25" i="1"/>
  <c r="O24" i="1"/>
  <c r="N24" i="1"/>
  <c r="P24" i="1" s="1"/>
  <c r="M24" i="1"/>
  <c r="O23" i="1"/>
  <c r="N23" i="1"/>
  <c r="J23" i="1"/>
  <c r="O22" i="1"/>
  <c r="N22" i="1"/>
  <c r="M22" i="1"/>
  <c r="O21" i="1"/>
  <c r="N21" i="1"/>
  <c r="P21" i="1" s="1"/>
  <c r="M21" i="1"/>
  <c r="J21" i="1"/>
  <c r="G21" i="1"/>
  <c r="D21" i="1"/>
  <c r="O20" i="1"/>
  <c r="N20" i="1"/>
  <c r="P20" i="1" s="1"/>
  <c r="D20" i="1"/>
  <c r="O19" i="1"/>
  <c r="N19" i="1"/>
  <c r="M19" i="1"/>
  <c r="O18" i="1"/>
  <c r="N18" i="1"/>
  <c r="P18" i="1" s="1"/>
  <c r="J18" i="1"/>
  <c r="O17" i="1"/>
  <c r="N17" i="1"/>
  <c r="P17" i="1" s="1"/>
  <c r="J17" i="1"/>
  <c r="O16" i="1"/>
  <c r="N16" i="1"/>
  <c r="P16" i="1" s="1"/>
  <c r="J16" i="1"/>
  <c r="G16" i="1"/>
  <c r="O15" i="1"/>
  <c r="N15" i="1"/>
  <c r="J15" i="1"/>
  <c r="G15" i="1"/>
  <c r="D15" i="1"/>
  <c r="O14" i="1"/>
  <c r="N14" i="1"/>
  <c r="P14" i="1" s="1"/>
  <c r="J14" i="1"/>
  <c r="O13" i="1"/>
  <c r="N13" i="1"/>
  <c r="P13" i="1" s="1"/>
  <c r="J13" i="1"/>
  <c r="O12" i="1"/>
  <c r="N12" i="1"/>
  <c r="P12" i="1" s="1"/>
  <c r="J12" i="1"/>
  <c r="G12" i="1"/>
  <c r="O11" i="1"/>
  <c r="N11" i="1"/>
  <c r="P11" i="1" s="1"/>
  <c r="M11" i="1"/>
  <c r="J11" i="1"/>
  <c r="G11" i="1"/>
  <c r="D11" i="1"/>
  <c r="O10" i="1"/>
  <c r="N10" i="1"/>
  <c r="J10" i="1"/>
  <c r="O9" i="1"/>
  <c r="P9" i="1" s="1"/>
  <c r="N9" i="1"/>
  <c r="J9" i="1"/>
  <c r="O8" i="1"/>
  <c r="N8" i="1"/>
  <c r="P8" i="1" s="1"/>
  <c r="D8" i="1"/>
  <c r="O7" i="1"/>
  <c r="N7" i="1"/>
  <c r="P7" i="1" s="1"/>
  <c r="M7" i="1"/>
  <c r="J7" i="1"/>
  <c r="O6" i="1"/>
  <c r="N6" i="1"/>
  <c r="N29" i="1" s="1"/>
  <c r="M6" i="1"/>
  <c r="J6" i="1"/>
  <c r="P10" i="1" l="1"/>
  <c r="P15" i="1"/>
  <c r="P19" i="1"/>
  <c r="P22" i="1"/>
  <c r="P27" i="1"/>
  <c r="J29" i="1"/>
  <c r="O29" i="1"/>
  <c r="P29" i="1" s="1"/>
  <c r="P23" i="1"/>
  <c r="P6" i="1"/>
</calcChain>
</file>

<file path=xl/sharedStrings.xml><?xml version="1.0" encoding="utf-8"?>
<sst xmlns="http://schemas.openxmlformats.org/spreadsheetml/2006/main" count="49" uniqueCount="37">
  <si>
    <t>FCAI Motorcycle Group - National Sales Report</t>
  </si>
  <si>
    <t>COMPARISON REPORT</t>
  </si>
  <si>
    <t>Period:</t>
  </si>
  <si>
    <t>January - June 2016 Compared with January - June 2015</t>
  </si>
  <si>
    <t>Manufacturer</t>
  </si>
  <si>
    <t>ATV</t>
  </si>
  <si>
    <t>Off Road</t>
  </si>
  <si>
    <t>Road</t>
  </si>
  <si>
    <t>Scooter</t>
  </si>
  <si>
    <t>Total</t>
  </si>
  <si>
    <t>YTD 2016</t>
  </si>
  <si>
    <t>YTD 2015</t>
  </si>
  <si>
    <t>% CHANGE</t>
  </si>
  <si>
    <t>Aprilia</t>
  </si>
  <si>
    <t>BMW</t>
  </si>
  <si>
    <t>BRP Australia</t>
  </si>
  <si>
    <t>Ducati</t>
  </si>
  <si>
    <t>Harley Davidson</t>
  </si>
  <si>
    <t>Honda</t>
  </si>
  <si>
    <t>Husqvarna</t>
  </si>
  <si>
    <t>Hyosung</t>
  </si>
  <si>
    <t>Indian</t>
  </si>
  <si>
    <t>Kawasaki</t>
  </si>
  <si>
    <t>KTM</t>
  </si>
  <si>
    <t>Moto Guzzi</t>
  </si>
  <si>
    <t>Norton</t>
  </si>
  <si>
    <t>Piaggio</t>
  </si>
  <si>
    <t>Polaris</t>
  </si>
  <si>
    <t>Suzuki</t>
  </si>
  <si>
    <t>Torino</t>
  </si>
  <si>
    <t>Triumph</t>
  </si>
  <si>
    <t>Vespa</t>
  </si>
  <si>
    <t>Victory</t>
  </si>
  <si>
    <t>VMoto</t>
  </si>
  <si>
    <t>Yamaha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</si>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</sst>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0.0%"/>
  </numFmts>
  <fonts count="6" x14ac:knownFonts="1">
    <font>
      <sz val="10"/>
      <name val="Arial"/>
    </font>
    <font>
      <b/>
      <sz val="18"/>
      <name val="Arial"/>
    </font>
    <font>
      <b/>
      <sz val="20"/>
      <name val="Arial"/>
    </font>
    <font>
      <b/>
      <sz val="12"/>
      <name val="Arial"/>
    </font>
    <font>
      <b/>
      <sz val="10"/>
      <name val="Arial"/>
    </font>
    <font>
      <b/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3" fillId="0" borderId="5" xfId="0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/>
    </xf>
    <xf numFmtId="164" fontId="5" fillId="3" borderId="12" xfId="0" applyNumberFormat="1" applyFont="1" applyFill="1" applyBorder="1" applyAlignment="1" applyProtection="1">
      <alignment vertical="center"/>
    </xf>
    <xf numFmtId="165" fontId="5" fillId="3" borderId="12" xfId="0" applyNumberFormat="1" applyFont="1" applyFill="1" applyBorder="1" applyAlignment="1" applyProtection="1">
      <alignment vertical="center"/>
    </xf>
    <xf numFmtId="164" fontId="5" fillId="4" borderId="12" xfId="0" applyNumberFormat="1" applyFont="1" applyFill="1" applyBorder="1" applyAlignment="1" applyProtection="1">
      <alignment vertical="center"/>
    </xf>
    <xf numFmtId="165" fontId="5" fillId="4" borderId="12" xfId="0" applyNumberFormat="1" applyFont="1" applyFill="1" applyBorder="1" applyAlignment="1" applyProtection="1">
      <alignment vertical="center"/>
    </xf>
    <xf numFmtId="164" fontId="5" fillId="5" borderId="12" xfId="0" applyNumberFormat="1" applyFont="1" applyFill="1" applyBorder="1" applyAlignment="1" applyProtection="1">
      <alignment vertical="center"/>
    </xf>
    <xf numFmtId="165" fontId="5" fillId="5" borderId="12" xfId="0" applyNumberFormat="1" applyFont="1" applyFill="1" applyBorder="1" applyAlignment="1" applyProtection="1">
      <alignment vertical="center"/>
    </xf>
    <xf numFmtId="164" fontId="5" fillId="2" borderId="12" xfId="0" applyNumberFormat="1" applyFont="1" applyFill="1" applyBorder="1" applyAlignment="1" applyProtection="1">
      <alignment vertical="center"/>
    </xf>
    <xf numFmtId="165" fontId="5" fillId="2" borderId="12" xfId="0" applyNumberFormat="1" applyFont="1" applyFill="1" applyBorder="1" applyAlignment="1" applyProtection="1">
      <alignment vertical="center"/>
    </xf>
    <xf numFmtId="164" fontId="5" fillId="6" borderId="12" xfId="0" applyNumberFormat="1" applyFont="1" applyFill="1" applyBorder="1" applyAlignment="1" applyProtection="1">
      <alignment vertical="center"/>
    </xf>
    <xf numFmtId="165" fontId="5" fillId="6" borderId="12" xfId="0" applyNumberFormat="1" applyFont="1" applyFill="1" applyBorder="1" applyAlignment="1" applyProtection="1">
      <alignment vertical="center"/>
    </xf>
    <xf numFmtId="0" fontId="4" fillId="2" borderId="6" xfId="0" applyFont="1" applyFill="1" applyBorder="1" applyProtection="1"/>
    <xf numFmtId="164" fontId="4" fillId="3" borderId="12" xfId="0" applyNumberFormat="1" applyFont="1" applyFill="1" applyBorder="1" applyAlignment="1" applyProtection="1">
      <alignment vertical="center"/>
    </xf>
    <xf numFmtId="164" fontId="4" fillId="3" borderId="13" xfId="0" applyNumberFormat="1" applyFont="1" applyFill="1" applyBorder="1" applyAlignment="1" applyProtection="1">
      <alignment vertical="center"/>
    </xf>
    <xf numFmtId="165" fontId="4" fillId="3" borderId="12" xfId="0" applyNumberFormat="1" applyFont="1" applyFill="1" applyBorder="1" applyAlignment="1" applyProtection="1">
      <alignment vertical="center"/>
    </xf>
    <xf numFmtId="164" fontId="4" fillId="4" borderId="12" xfId="0" applyNumberFormat="1" applyFont="1" applyFill="1" applyBorder="1" applyAlignment="1" applyProtection="1">
      <alignment vertical="center"/>
    </xf>
    <xf numFmtId="164" fontId="4" fillId="4" borderId="13" xfId="0" applyNumberFormat="1" applyFont="1" applyFill="1" applyBorder="1" applyAlignment="1" applyProtection="1">
      <alignment vertical="center"/>
    </xf>
    <xf numFmtId="165" fontId="4" fillId="4" borderId="12" xfId="0" applyNumberFormat="1" applyFont="1" applyFill="1" applyBorder="1" applyAlignment="1" applyProtection="1">
      <alignment vertical="center"/>
    </xf>
    <xf numFmtId="164" fontId="4" fillId="5" borderId="12" xfId="0" applyNumberFormat="1" applyFont="1" applyFill="1" applyBorder="1" applyAlignment="1" applyProtection="1">
      <alignment vertical="center"/>
    </xf>
    <xf numFmtId="164" fontId="4" fillId="5" borderId="13" xfId="0" applyNumberFormat="1" applyFont="1" applyFill="1" applyBorder="1" applyAlignment="1" applyProtection="1">
      <alignment vertical="center"/>
    </xf>
    <xf numFmtId="165" fontId="4" fillId="5" borderId="12" xfId="0" applyNumberFormat="1" applyFont="1" applyFill="1" applyBorder="1" applyAlignment="1" applyProtection="1">
      <alignment vertical="center"/>
    </xf>
    <xf numFmtId="164" fontId="4" fillId="2" borderId="12" xfId="0" applyNumberFormat="1" applyFont="1" applyFill="1" applyBorder="1" applyAlignment="1" applyProtection="1">
      <alignment vertical="center"/>
    </xf>
    <xf numFmtId="164" fontId="4" fillId="2" borderId="13" xfId="0" applyNumberFormat="1" applyFont="1" applyFill="1" applyBorder="1" applyAlignment="1" applyProtection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4" fontId="4" fillId="6" borderId="12" xfId="0" applyNumberFormat="1" applyFont="1" applyFill="1" applyBorder="1" applyAlignment="1" applyProtection="1">
      <alignment vertical="center"/>
    </xf>
    <xf numFmtId="164" fontId="4" fillId="6" borderId="13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0</xdr:col>
      <xdr:colOff>1247775</xdr:colOff>
      <xdr:row>0</xdr:row>
      <xdr:rowOff>1034544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view="pageBreakPreview" zoomScaleNormal="100" zoomScaleSheetLayoutView="100" workbookViewId="0">
      <selection sqref="A1:P1"/>
    </sheetView>
  </sheetViews>
  <sheetFormatPr defaultRowHeight="12.75" x14ac:dyDescent="0.2"/>
  <cols>
    <col min="1" max="1" width="20.7109375" customWidth="1"/>
    <col min="2" max="16" width="10.5703125" customWidth="1"/>
  </cols>
  <sheetData>
    <row r="1" spans="1:16" ht="84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4.5" customHeight="1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26.25" x14ac:dyDescent="0.2">
      <c r="A3" s="1" t="s">
        <v>2</v>
      </c>
      <c r="B3" s="2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24" customHeight="1" x14ac:dyDescent="0.2">
      <c r="A4" s="46" t="s">
        <v>4</v>
      </c>
      <c r="B4" s="43" t="s">
        <v>5</v>
      </c>
      <c r="C4" s="44"/>
      <c r="D4" s="45"/>
      <c r="E4" s="51" t="s">
        <v>6</v>
      </c>
      <c r="F4" s="52"/>
      <c r="G4" s="53"/>
      <c r="H4" s="40" t="s">
        <v>7</v>
      </c>
      <c r="I4" s="41"/>
      <c r="J4" s="42"/>
      <c r="K4" s="48" t="s">
        <v>8</v>
      </c>
      <c r="L4" s="49"/>
      <c r="M4" s="50"/>
      <c r="N4" s="54" t="s">
        <v>9</v>
      </c>
      <c r="O4" s="55"/>
      <c r="P4" s="56"/>
    </row>
    <row r="5" spans="1:16" ht="24" customHeight="1" x14ac:dyDescent="0.2">
      <c r="A5" s="47"/>
      <c r="B5" s="5" t="s">
        <v>10</v>
      </c>
      <c r="C5" s="5" t="s">
        <v>11</v>
      </c>
      <c r="D5" s="5" t="s">
        <v>12</v>
      </c>
      <c r="E5" s="6" t="s">
        <v>10</v>
      </c>
      <c r="F5" s="6" t="s">
        <v>11</v>
      </c>
      <c r="G5" s="6" t="s">
        <v>12</v>
      </c>
      <c r="H5" s="7" t="s">
        <v>10</v>
      </c>
      <c r="I5" s="7" t="s">
        <v>11</v>
      </c>
      <c r="J5" s="7" t="s">
        <v>12</v>
      </c>
      <c r="K5" s="8" t="s">
        <v>10</v>
      </c>
      <c r="L5" s="8" t="s">
        <v>11</v>
      </c>
      <c r="M5" s="8" t="s">
        <v>12</v>
      </c>
      <c r="N5" s="9" t="s">
        <v>10</v>
      </c>
      <c r="O5" s="9" t="s">
        <v>11</v>
      </c>
      <c r="P5" s="9" t="s">
        <v>12</v>
      </c>
    </row>
    <row r="6" spans="1:16" ht="18" customHeight="1" x14ac:dyDescent="0.2">
      <c r="A6" s="10" t="s">
        <v>13</v>
      </c>
      <c r="B6" s="11"/>
      <c r="C6" s="11"/>
      <c r="D6" s="12"/>
      <c r="E6" s="13"/>
      <c r="F6" s="13"/>
      <c r="G6" s="14"/>
      <c r="H6" s="15">
        <v>174</v>
      </c>
      <c r="I6" s="15">
        <v>133</v>
      </c>
      <c r="J6" s="16">
        <f>IFERROR((H6-I6)/I6, )</f>
        <v>0.30827067669172931</v>
      </c>
      <c r="K6" s="17">
        <v>208</v>
      </c>
      <c r="L6" s="17">
        <v>240</v>
      </c>
      <c r="M6" s="18">
        <f>IFERROR((K6-L6)/L6, )</f>
        <v>-0.13333333333333333</v>
      </c>
      <c r="N6" s="19">
        <f t="shared" ref="N6:N28" si="0">B6+E6+H6+K6</f>
        <v>382</v>
      </c>
      <c r="O6" s="19">
        <f t="shared" ref="O6:O28" si="1">C6+F6+I6+L6</f>
        <v>373</v>
      </c>
      <c r="P6" s="20">
        <f t="shared" ref="P6:P29" si="2">IFERROR((N6-O6)/O6, )</f>
        <v>2.4128686327077747E-2</v>
      </c>
    </row>
    <row r="7" spans="1:16" ht="18" customHeight="1" x14ac:dyDescent="0.2">
      <c r="A7" s="10" t="s">
        <v>14</v>
      </c>
      <c r="B7" s="11"/>
      <c r="C7" s="11"/>
      <c r="D7" s="12"/>
      <c r="E7" s="13"/>
      <c r="F7" s="13"/>
      <c r="G7" s="14"/>
      <c r="H7" s="15">
        <v>1665</v>
      </c>
      <c r="I7" s="15">
        <v>1648</v>
      </c>
      <c r="J7" s="16">
        <f>IFERROR((H7-I7)/I7, )</f>
        <v>1.0315533980582525E-2</v>
      </c>
      <c r="K7" s="17">
        <v>54</v>
      </c>
      <c r="L7" s="17">
        <v>37</v>
      </c>
      <c r="M7" s="18">
        <f>IFERROR((K7-L7)/L7, )</f>
        <v>0.45945945945945948</v>
      </c>
      <c r="N7" s="19">
        <f t="shared" si="0"/>
        <v>1719</v>
      </c>
      <c r="O7" s="19">
        <f t="shared" si="1"/>
        <v>1685</v>
      </c>
      <c r="P7" s="20">
        <f t="shared" si="2"/>
        <v>2.0178041543026708E-2</v>
      </c>
    </row>
    <row r="8" spans="1:16" ht="18" customHeight="1" x14ac:dyDescent="0.2">
      <c r="A8" s="10" t="s">
        <v>15</v>
      </c>
      <c r="B8" s="11">
        <v>1257</v>
      </c>
      <c r="C8" s="11">
        <v>892</v>
      </c>
      <c r="D8" s="12">
        <f>IFERROR((B8-C8)/C8, )</f>
        <v>0.40919282511210764</v>
      </c>
      <c r="E8" s="13"/>
      <c r="F8" s="13"/>
      <c r="G8" s="14"/>
      <c r="H8" s="15"/>
      <c r="I8" s="15"/>
      <c r="J8" s="16"/>
      <c r="K8" s="17"/>
      <c r="L8" s="17"/>
      <c r="M8" s="18"/>
      <c r="N8" s="19">
        <f t="shared" si="0"/>
        <v>1257</v>
      </c>
      <c r="O8" s="19">
        <f t="shared" si="1"/>
        <v>892</v>
      </c>
      <c r="P8" s="20">
        <f t="shared" si="2"/>
        <v>0.40919282511210764</v>
      </c>
    </row>
    <row r="9" spans="1:16" ht="18" customHeight="1" x14ac:dyDescent="0.2">
      <c r="A9" s="10" t="s">
        <v>16</v>
      </c>
      <c r="B9" s="11"/>
      <c r="C9" s="11"/>
      <c r="D9" s="12"/>
      <c r="E9" s="13"/>
      <c r="F9" s="13"/>
      <c r="G9" s="14"/>
      <c r="H9" s="15">
        <v>1054</v>
      </c>
      <c r="I9" s="15">
        <v>981</v>
      </c>
      <c r="J9" s="16">
        <f t="shared" ref="J9:J18" si="3">IFERROR((H9-I9)/I9, )</f>
        <v>7.4413863404689098E-2</v>
      </c>
      <c r="K9" s="17"/>
      <c r="L9" s="17"/>
      <c r="M9" s="18"/>
      <c r="N9" s="19">
        <f t="shared" si="0"/>
        <v>1054</v>
      </c>
      <c r="O9" s="19">
        <f t="shared" si="1"/>
        <v>981</v>
      </c>
      <c r="P9" s="20">
        <f t="shared" si="2"/>
        <v>7.4413863404689098E-2</v>
      </c>
    </row>
    <row r="10" spans="1:16" ht="18" customHeight="1" x14ac:dyDescent="0.2">
      <c r="A10" s="10" t="s">
        <v>17</v>
      </c>
      <c r="B10" s="11"/>
      <c r="C10" s="11"/>
      <c r="D10" s="12"/>
      <c r="E10" s="13"/>
      <c r="F10" s="13"/>
      <c r="G10" s="14"/>
      <c r="H10" s="15">
        <v>4685</v>
      </c>
      <c r="I10" s="15">
        <v>4571</v>
      </c>
      <c r="J10" s="16">
        <f t="shared" si="3"/>
        <v>2.4939838109822796E-2</v>
      </c>
      <c r="K10" s="17"/>
      <c r="L10" s="17"/>
      <c r="M10" s="18"/>
      <c r="N10" s="19">
        <f t="shared" si="0"/>
        <v>4685</v>
      </c>
      <c r="O10" s="19">
        <f t="shared" si="1"/>
        <v>4571</v>
      </c>
      <c r="P10" s="20">
        <f t="shared" si="2"/>
        <v>2.4939838109822796E-2</v>
      </c>
    </row>
    <row r="11" spans="1:16" ht="18" customHeight="1" x14ac:dyDescent="0.2">
      <c r="A11" s="10" t="s">
        <v>18</v>
      </c>
      <c r="B11" s="11">
        <v>3212</v>
      </c>
      <c r="C11" s="11">
        <v>3603</v>
      </c>
      <c r="D11" s="12">
        <f>IFERROR((B11-C11)/C11, )</f>
        <v>-0.10852067721343325</v>
      </c>
      <c r="E11" s="13">
        <v>4109</v>
      </c>
      <c r="F11" s="13">
        <v>4640</v>
      </c>
      <c r="G11" s="14">
        <f>IFERROR((E11-F11)/F11, )</f>
        <v>-0.11443965517241379</v>
      </c>
      <c r="H11" s="15">
        <v>4500</v>
      </c>
      <c r="I11" s="15">
        <v>3980</v>
      </c>
      <c r="J11" s="16">
        <f t="shared" si="3"/>
        <v>0.1306532663316583</v>
      </c>
      <c r="K11" s="17">
        <v>427</v>
      </c>
      <c r="L11" s="17">
        <v>461</v>
      </c>
      <c r="M11" s="18">
        <f>IFERROR((K11-L11)/L11, )</f>
        <v>-7.3752711496746198E-2</v>
      </c>
      <c r="N11" s="19">
        <f t="shared" si="0"/>
        <v>12248</v>
      </c>
      <c r="O11" s="19">
        <f t="shared" si="1"/>
        <v>12684</v>
      </c>
      <c r="P11" s="20">
        <f t="shared" si="2"/>
        <v>-3.4374014506464837E-2</v>
      </c>
    </row>
    <row r="12" spans="1:16" ht="18" customHeight="1" x14ac:dyDescent="0.2">
      <c r="A12" s="10" t="s">
        <v>19</v>
      </c>
      <c r="B12" s="11"/>
      <c r="C12" s="11"/>
      <c r="D12" s="12"/>
      <c r="E12" s="13">
        <v>898</v>
      </c>
      <c r="F12" s="13">
        <v>733</v>
      </c>
      <c r="G12" s="14">
        <f>IFERROR((E12-F12)/F12, )</f>
        <v>0.22510231923601637</v>
      </c>
      <c r="H12" s="15">
        <v>74</v>
      </c>
      <c r="I12" s="15">
        <v>10</v>
      </c>
      <c r="J12" s="16">
        <f t="shared" si="3"/>
        <v>6.4</v>
      </c>
      <c r="K12" s="17"/>
      <c r="L12" s="17"/>
      <c r="M12" s="18"/>
      <c r="N12" s="19">
        <f t="shared" si="0"/>
        <v>972</v>
      </c>
      <c r="O12" s="19">
        <f t="shared" si="1"/>
        <v>743</v>
      </c>
      <c r="P12" s="20">
        <f t="shared" si="2"/>
        <v>0.3082099596231494</v>
      </c>
    </row>
    <row r="13" spans="1:16" ht="18" customHeight="1" x14ac:dyDescent="0.2">
      <c r="A13" s="10" t="s">
        <v>20</v>
      </c>
      <c r="B13" s="11"/>
      <c r="C13" s="11"/>
      <c r="D13" s="12"/>
      <c r="E13" s="13"/>
      <c r="F13" s="13"/>
      <c r="G13" s="14"/>
      <c r="H13" s="15">
        <v>93</v>
      </c>
      <c r="I13" s="15">
        <v>245</v>
      </c>
      <c r="J13" s="16">
        <f t="shared" si="3"/>
        <v>-0.62040816326530612</v>
      </c>
      <c r="K13" s="17"/>
      <c r="L13" s="17"/>
      <c r="M13" s="18"/>
      <c r="N13" s="19">
        <f t="shared" si="0"/>
        <v>93</v>
      </c>
      <c r="O13" s="19">
        <f t="shared" si="1"/>
        <v>245</v>
      </c>
      <c r="P13" s="20">
        <f t="shared" si="2"/>
        <v>-0.62040816326530612</v>
      </c>
    </row>
    <row r="14" spans="1:16" ht="18" customHeight="1" x14ac:dyDescent="0.2">
      <c r="A14" s="10" t="s">
        <v>21</v>
      </c>
      <c r="B14" s="11"/>
      <c r="C14" s="11"/>
      <c r="D14" s="12"/>
      <c r="E14" s="13"/>
      <c r="F14" s="13"/>
      <c r="G14" s="14"/>
      <c r="H14" s="15">
        <v>295</v>
      </c>
      <c r="I14" s="15">
        <v>292</v>
      </c>
      <c r="J14" s="16">
        <f t="shared" si="3"/>
        <v>1.0273972602739725E-2</v>
      </c>
      <c r="K14" s="17"/>
      <c r="L14" s="17"/>
      <c r="M14" s="18"/>
      <c r="N14" s="19">
        <f t="shared" si="0"/>
        <v>295</v>
      </c>
      <c r="O14" s="19">
        <f t="shared" si="1"/>
        <v>292</v>
      </c>
      <c r="P14" s="20">
        <f t="shared" si="2"/>
        <v>1.0273972602739725E-2</v>
      </c>
    </row>
    <row r="15" spans="1:16" ht="18" customHeight="1" x14ac:dyDescent="0.2">
      <c r="A15" s="10" t="s">
        <v>22</v>
      </c>
      <c r="B15" s="11">
        <v>652</v>
      </c>
      <c r="C15" s="11">
        <v>602</v>
      </c>
      <c r="D15" s="12">
        <f>IFERROR((B15-C15)/C15, )</f>
        <v>8.3056478405315617E-2</v>
      </c>
      <c r="E15" s="13">
        <v>2059</v>
      </c>
      <c r="F15" s="13">
        <v>1790</v>
      </c>
      <c r="G15" s="14">
        <f>IFERROR((E15-F15)/F15, )</f>
        <v>0.15027932960893856</v>
      </c>
      <c r="H15" s="15">
        <v>2632</v>
      </c>
      <c r="I15" s="15">
        <v>2714</v>
      </c>
      <c r="J15" s="16">
        <f t="shared" si="3"/>
        <v>-3.021370670596905E-2</v>
      </c>
      <c r="K15" s="17"/>
      <c r="L15" s="17"/>
      <c r="M15" s="18"/>
      <c r="N15" s="19">
        <f t="shared" si="0"/>
        <v>5343</v>
      </c>
      <c r="O15" s="19">
        <f t="shared" si="1"/>
        <v>5106</v>
      </c>
      <c r="P15" s="20">
        <f t="shared" si="2"/>
        <v>4.6415981198589897E-2</v>
      </c>
    </row>
    <row r="16" spans="1:16" ht="18" customHeight="1" x14ac:dyDescent="0.2">
      <c r="A16" s="10" t="s">
        <v>23</v>
      </c>
      <c r="B16" s="11"/>
      <c r="C16" s="11"/>
      <c r="D16" s="12"/>
      <c r="E16" s="13">
        <v>2683</v>
      </c>
      <c r="F16" s="13">
        <v>2216</v>
      </c>
      <c r="G16" s="14">
        <f>IFERROR((E16-F16)/F16, )</f>
        <v>0.21074007220216606</v>
      </c>
      <c r="H16" s="15">
        <v>769</v>
      </c>
      <c r="I16" s="15">
        <v>770</v>
      </c>
      <c r="J16" s="16">
        <f t="shared" si="3"/>
        <v>-1.2987012987012987E-3</v>
      </c>
      <c r="K16" s="17"/>
      <c r="L16" s="17"/>
      <c r="M16" s="18"/>
      <c r="N16" s="19">
        <f t="shared" si="0"/>
        <v>3452</v>
      </c>
      <c r="O16" s="19">
        <f t="shared" si="1"/>
        <v>2986</v>
      </c>
      <c r="P16" s="20">
        <f t="shared" si="2"/>
        <v>0.15606162089752176</v>
      </c>
    </row>
    <row r="17" spans="1:16" ht="18" customHeight="1" x14ac:dyDescent="0.2">
      <c r="A17" s="10" t="s">
        <v>24</v>
      </c>
      <c r="B17" s="11"/>
      <c r="C17" s="11"/>
      <c r="D17" s="12"/>
      <c r="E17" s="13"/>
      <c r="F17" s="13"/>
      <c r="G17" s="14"/>
      <c r="H17" s="15">
        <v>121</v>
      </c>
      <c r="I17" s="15">
        <v>107</v>
      </c>
      <c r="J17" s="16">
        <f t="shared" si="3"/>
        <v>0.13084112149532709</v>
      </c>
      <c r="K17" s="17"/>
      <c r="L17" s="17"/>
      <c r="M17" s="18"/>
      <c r="N17" s="19">
        <f t="shared" si="0"/>
        <v>121</v>
      </c>
      <c r="O17" s="19">
        <f t="shared" si="1"/>
        <v>107</v>
      </c>
      <c r="P17" s="20">
        <f t="shared" si="2"/>
        <v>0.13084112149532709</v>
      </c>
    </row>
    <row r="18" spans="1:16" ht="18" customHeight="1" x14ac:dyDescent="0.2">
      <c r="A18" s="10" t="s">
        <v>25</v>
      </c>
      <c r="B18" s="11"/>
      <c r="C18" s="11"/>
      <c r="D18" s="12"/>
      <c r="E18" s="13"/>
      <c r="F18" s="13"/>
      <c r="G18" s="14"/>
      <c r="H18" s="15">
        <v>22</v>
      </c>
      <c r="I18" s="15">
        <v>40</v>
      </c>
      <c r="J18" s="16">
        <f t="shared" si="3"/>
        <v>-0.45</v>
      </c>
      <c r="K18" s="17"/>
      <c r="L18" s="17"/>
      <c r="M18" s="18"/>
      <c r="N18" s="19">
        <f t="shared" si="0"/>
        <v>22</v>
      </c>
      <c r="O18" s="19">
        <f t="shared" si="1"/>
        <v>40</v>
      </c>
      <c r="P18" s="20">
        <f t="shared" si="2"/>
        <v>-0.45</v>
      </c>
    </row>
    <row r="19" spans="1:16" ht="18" customHeight="1" x14ac:dyDescent="0.2">
      <c r="A19" s="10" t="s">
        <v>26</v>
      </c>
      <c r="B19" s="11"/>
      <c r="C19" s="11"/>
      <c r="D19" s="12"/>
      <c r="E19" s="13"/>
      <c r="F19" s="13"/>
      <c r="G19" s="14"/>
      <c r="H19" s="15"/>
      <c r="I19" s="15"/>
      <c r="J19" s="16"/>
      <c r="K19" s="17">
        <v>515</v>
      </c>
      <c r="L19" s="17">
        <v>450</v>
      </c>
      <c r="M19" s="18">
        <f>IFERROR((K19-L19)/L19, )</f>
        <v>0.14444444444444443</v>
      </c>
      <c r="N19" s="19">
        <f t="shared" si="0"/>
        <v>515</v>
      </c>
      <c r="O19" s="19">
        <f t="shared" si="1"/>
        <v>450</v>
      </c>
      <c r="P19" s="20">
        <f t="shared" si="2"/>
        <v>0.14444444444444443</v>
      </c>
    </row>
    <row r="20" spans="1:16" ht="18" customHeight="1" x14ac:dyDescent="0.2">
      <c r="A20" s="10" t="s">
        <v>27</v>
      </c>
      <c r="B20" s="11">
        <v>2722</v>
      </c>
      <c r="C20" s="11">
        <v>2573</v>
      </c>
      <c r="D20" s="12">
        <f>IFERROR((B20-C20)/C20, )</f>
        <v>5.7909055577147296E-2</v>
      </c>
      <c r="E20" s="13"/>
      <c r="F20" s="13"/>
      <c r="G20" s="14"/>
      <c r="H20" s="15"/>
      <c r="I20" s="15"/>
      <c r="J20" s="16"/>
      <c r="K20" s="17"/>
      <c r="L20" s="17"/>
      <c r="M20" s="18"/>
      <c r="N20" s="19">
        <f t="shared" si="0"/>
        <v>2722</v>
      </c>
      <c r="O20" s="19">
        <f t="shared" si="1"/>
        <v>2573</v>
      </c>
      <c r="P20" s="20">
        <f t="shared" si="2"/>
        <v>5.7909055577147296E-2</v>
      </c>
    </row>
    <row r="21" spans="1:16" ht="18" customHeight="1" x14ac:dyDescent="0.2">
      <c r="A21" s="10" t="s">
        <v>28</v>
      </c>
      <c r="B21" s="11">
        <v>1188</v>
      </c>
      <c r="C21" s="11">
        <v>1286</v>
      </c>
      <c r="D21" s="12">
        <f>IFERROR((B21-C21)/C21, )</f>
        <v>-7.6205287713841371E-2</v>
      </c>
      <c r="E21" s="13">
        <v>1865</v>
      </c>
      <c r="F21" s="13">
        <v>1828</v>
      </c>
      <c r="G21" s="14">
        <f>IFERROR((E21-F21)/F21, )</f>
        <v>2.024070021881838E-2</v>
      </c>
      <c r="H21" s="15">
        <v>1464</v>
      </c>
      <c r="I21" s="15">
        <v>1597</v>
      </c>
      <c r="J21" s="16">
        <f>IFERROR((H21-I21)/I21, )</f>
        <v>-8.3281152160300562E-2</v>
      </c>
      <c r="K21" s="17">
        <v>201</v>
      </c>
      <c r="L21" s="17">
        <v>122</v>
      </c>
      <c r="M21" s="18">
        <f>IFERROR((K21-L21)/L21, )</f>
        <v>0.64754098360655743</v>
      </c>
      <c r="N21" s="19">
        <f t="shared" si="0"/>
        <v>4718</v>
      </c>
      <c r="O21" s="19">
        <f t="shared" si="1"/>
        <v>4833</v>
      </c>
      <c r="P21" s="20">
        <f t="shared" si="2"/>
        <v>-2.3794744465135527E-2</v>
      </c>
    </row>
    <row r="22" spans="1:16" ht="18" customHeight="1" x14ac:dyDescent="0.2">
      <c r="A22" s="10" t="s">
        <v>29</v>
      </c>
      <c r="B22" s="11"/>
      <c r="C22" s="11"/>
      <c r="D22" s="12"/>
      <c r="E22" s="13"/>
      <c r="F22" s="13"/>
      <c r="G22" s="14"/>
      <c r="H22" s="15"/>
      <c r="I22" s="15">
        <v>3</v>
      </c>
      <c r="J22" s="16"/>
      <c r="K22" s="17">
        <v>24</v>
      </c>
      <c r="L22" s="17">
        <v>24</v>
      </c>
      <c r="M22" s="18">
        <f>IFERROR((K22-L22)/L22, )</f>
        <v>0</v>
      </c>
      <c r="N22" s="19">
        <f t="shared" si="0"/>
        <v>24</v>
      </c>
      <c r="O22" s="19">
        <f t="shared" si="1"/>
        <v>27</v>
      </c>
      <c r="P22" s="20">
        <f t="shared" si="2"/>
        <v>-0.1111111111111111</v>
      </c>
    </row>
    <row r="23" spans="1:16" ht="18" customHeight="1" x14ac:dyDescent="0.2">
      <c r="A23" s="10" t="s">
        <v>30</v>
      </c>
      <c r="B23" s="11"/>
      <c r="C23" s="11"/>
      <c r="D23" s="12"/>
      <c r="E23" s="13"/>
      <c r="F23" s="13"/>
      <c r="G23" s="14"/>
      <c r="H23" s="15">
        <v>1524</v>
      </c>
      <c r="I23" s="15">
        <v>1497</v>
      </c>
      <c r="J23" s="16">
        <f>IFERROR((H23-I23)/I23, )</f>
        <v>1.8036072144288578E-2</v>
      </c>
      <c r="K23" s="17"/>
      <c r="L23" s="17"/>
      <c r="M23" s="18"/>
      <c r="N23" s="19">
        <f t="shared" si="0"/>
        <v>1524</v>
      </c>
      <c r="O23" s="19">
        <f t="shared" si="1"/>
        <v>1497</v>
      </c>
      <c r="P23" s="20">
        <f t="shared" si="2"/>
        <v>1.8036072144288578E-2</v>
      </c>
    </row>
    <row r="24" spans="1:16" ht="18" customHeight="1" x14ac:dyDescent="0.2">
      <c r="A24" s="10" t="s">
        <v>31</v>
      </c>
      <c r="B24" s="11"/>
      <c r="C24" s="11"/>
      <c r="D24" s="12"/>
      <c r="E24" s="13"/>
      <c r="F24" s="13"/>
      <c r="G24" s="14"/>
      <c r="H24" s="15"/>
      <c r="I24" s="15"/>
      <c r="J24" s="16"/>
      <c r="K24" s="17">
        <v>479</v>
      </c>
      <c r="L24" s="17">
        <v>539</v>
      </c>
      <c r="M24" s="18">
        <f>IFERROR((K24-L24)/L24, )</f>
        <v>-0.11131725417439703</v>
      </c>
      <c r="N24" s="19">
        <f t="shared" si="0"/>
        <v>479</v>
      </c>
      <c r="O24" s="19">
        <f t="shared" si="1"/>
        <v>539</v>
      </c>
      <c r="P24" s="20">
        <f t="shared" si="2"/>
        <v>-0.11131725417439703</v>
      </c>
    </row>
    <row r="25" spans="1:16" ht="18" customHeight="1" x14ac:dyDescent="0.2">
      <c r="A25" s="10" t="s">
        <v>32</v>
      </c>
      <c r="B25" s="11"/>
      <c r="C25" s="11"/>
      <c r="D25" s="12"/>
      <c r="E25" s="13"/>
      <c r="F25" s="13"/>
      <c r="G25" s="14"/>
      <c r="H25" s="15">
        <v>109</v>
      </c>
      <c r="I25" s="15">
        <v>208</v>
      </c>
      <c r="J25" s="16">
        <f>IFERROR((H25-I25)/I25, )</f>
        <v>-0.47596153846153844</v>
      </c>
      <c r="K25" s="17"/>
      <c r="L25" s="17"/>
      <c r="M25" s="18"/>
      <c r="N25" s="19">
        <f t="shared" si="0"/>
        <v>109</v>
      </c>
      <c r="O25" s="19">
        <f t="shared" si="1"/>
        <v>208</v>
      </c>
      <c r="P25" s="20">
        <f t="shared" si="2"/>
        <v>-0.47596153846153844</v>
      </c>
    </row>
    <row r="26" spans="1:16" ht="18" customHeight="1" x14ac:dyDescent="0.2">
      <c r="A26" s="10" t="s">
        <v>33</v>
      </c>
      <c r="B26" s="11"/>
      <c r="C26" s="11"/>
      <c r="D26" s="12"/>
      <c r="E26" s="13"/>
      <c r="F26" s="13"/>
      <c r="G26" s="14"/>
      <c r="H26" s="15"/>
      <c r="I26" s="15"/>
      <c r="J26" s="16"/>
      <c r="K26" s="17">
        <v>60</v>
      </c>
      <c r="L26" s="17">
        <v>47</v>
      </c>
      <c r="M26" s="18">
        <f>IFERROR((K26-L26)/L26, )</f>
        <v>0.27659574468085107</v>
      </c>
      <c r="N26" s="19">
        <f t="shared" si="0"/>
        <v>60</v>
      </c>
      <c r="O26" s="19">
        <f t="shared" si="1"/>
        <v>47</v>
      </c>
      <c r="P26" s="20">
        <f t="shared" si="2"/>
        <v>0.27659574468085107</v>
      </c>
    </row>
    <row r="27" spans="1:16" ht="18" customHeight="1" x14ac:dyDescent="0.2">
      <c r="A27" s="10" t="s">
        <v>34</v>
      </c>
      <c r="B27" s="11">
        <v>2133</v>
      </c>
      <c r="C27" s="11">
        <v>1823</v>
      </c>
      <c r="D27" s="12">
        <f>IFERROR((B27-C27)/C27, )</f>
        <v>0.170049369171695</v>
      </c>
      <c r="E27" s="13">
        <v>4782</v>
      </c>
      <c r="F27" s="13">
        <v>4500</v>
      </c>
      <c r="G27" s="14">
        <f>IFERROR((E27-F27)/F27, )</f>
        <v>6.2666666666666662E-2</v>
      </c>
      <c r="H27" s="15">
        <v>3541</v>
      </c>
      <c r="I27" s="15">
        <v>3066</v>
      </c>
      <c r="J27" s="16">
        <f>IFERROR((H27-I27)/I27, )</f>
        <v>0.15492498369210697</v>
      </c>
      <c r="K27" s="17">
        <v>165</v>
      </c>
      <c r="L27" s="17">
        <v>200</v>
      </c>
      <c r="M27" s="18">
        <f>IFERROR((K27-L27)/L27, )</f>
        <v>-0.17499999999999999</v>
      </c>
      <c r="N27" s="19">
        <f t="shared" si="0"/>
        <v>10621</v>
      </c>
      <c r="O27" s="19">
        <f t="shared" si="1"/>
        <v>9589</v>
      </c>
      <c r="P27" s="20">
        <f t="shared" si="2"/>
        <v>0.10762331838565023</v>
      </c>
    </row>
    <row r="28" spans="1:16" ht="18" customHeight="1" x14ac:dyDescent="0.2">
      <c r="A28" s="10" t="s">
        <v>35</v>
      </c>
      <c r="B28" s="11"/>
      <c r="C28" s="11"/>
      <c r="D28" s="12"/>
      <c r="E28" s="13">
        <v>96</v>
      </c>
      <c r="F28" s="13">
        <v>99</v>
      </c>
      <c r="G28" s="14">
        <f>IFERROR((E28-F28)/F28, )</f>
        <v>-3.0303030303030304E-2</v>
      </c>
      <c r="H28" s="15">
        <v>199</v>
      </c>
      <c r="I28" s="15">
        <v>83</v>
      </c>
      <c r="J28" s="16">
        <f>IFERROR((H28-I28)/I28, )</f>
        <v>1.3975903614457832</v>
      </c>
      <c r="K28" s="17">
        <v>72</v>
      </c>
      <c r="L28" s="17">
        <v>358</v>
      </c>
      <c r="M28" s="18">
        <f>IFERROR((K28-L28)/L28, )</f>
        <v>-0.7988826815642458</v>
      </c>
      <c r="N28" s="19">
        <f t="shared" si="0"/>
        <v>367</v>
      </c>
      <c r="O28" s="19">
        <f t="shared" si="1"/>
        <v>540</v>
      </c>
      <c r="P28" s="20">
        <f t="shared" si="2"/>
        <v>-0.32037037037037036</v>
      </c>
    </row>
    <row r="29" spans="1:16" ht="18" customHeight="1" x14ac:dyDescent="0.2">
      <c r="A29" s="21" t="s">
        <v>36</v>
      </c>
      <c r="B29" s="22">
        <f>SUM(B6:B28)</f>
        <v>11164</v>
      </c>
      <c r="C29" s="23">
        <f>SUM(C6:C28)</f>
        <v>10779</v>
      </c>
      <c r="D29" s="24">
        <f>IFERROR((B29-C29)/C29, )</f>
        <v>3.571759903516096E-2</v>
      </c>
      <c r="E29" s="25">
        <f>SUM(E6:E28)</f>
        <v>16492</v>
      </c>
      <c r="F29" s="26">
        <f>SUM(F6:F28)</f>
        <v>15806</v>
      </c>
      <c r="G29" s="27">
        <f>IFERROR((E29-F29)/F29, )</f>
        <v>4.3401240035429584E-2</v>
      </c>
      <c r="H29" s="28">
        <f>SUM(H6:H28)</f>
        <v>22921</v>
      </c>
      <c r="I29" s="29">
        <f>SUM(I6:I28)</f>
        <v>21945</v>
      </c>
      <c r="J29" s="30">
        <f>IFERROR((H29-I29)/I29, )</f>
        <v>4.4474823422191841E-2</v>
      </c>
      <c r="K29" s="31">
        <f>SUM(K6:K28)</f>
        <v>2205</v>
      </c>
      <c r="L29" s="32">
        <f>SUM(L6:L28)</f>
        <v>2478</v>
      </c>
      <c r="M29" s="33">
        <f>IFERROR((K29-L29)/L29, )</f>
        <v>-0.11016949152542373</v>
      </c>
      <c r="N29" s="34">
        <f>SUM(N6:N28)</f>
        <v>52782</v>
      </c>
      <c r="O29" s="35">
        <f>SUM(O6:O28)</f>
        <v>51008</v>
      </c>
      <c r="P29" s="20">
        <f t="shared" si="2"/>
        <v>3.4778858218318692E-2</v>
      </c>
    </row>
    <row r="30" spans="1:16" ht="18" customHeight="1" x14ac:dyDescent="0.2"/>
    <row r="31" spans="1:16" ht="18" customHeight="1" x14ac:dyDescent="0.2"/>
    <row r="32" spans="1:16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</sheetData>
  <mergeCells count="8">
    <mergeCell ref="A1:P1"/>
    <mergeCell ref="A2:P2"/>
    <mergeCell ref="H4:J4"/>
    <mergeCell ref="B4:D4"/>
    <mergeCell ref="A4:A5"/>
    <mergeCell ref="K4:M4"/>
    <mergeCell ref="E4:G4"/>
    <mergeCell ref="N4:P4"/>
  </mergeCells>
  <printOptions horizontalCentered="1"/>
  <pageMargins left="0.35433071851730347" right="0.35433071851730347" top="0.98425197601318359" bottom="0.98425197601318359" header="0.5118110179901123" footer="0.5118110179901123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2016-07-10T22:37:33Z</dcterms:created>
  <dcterms:modified xsi:type="dcterms:W3CDTF">2016-07-10T22:37:33Z</dcterms:modified>
</cp:coreProperties>
</file>